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ower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"/>
    <numFmt numFmtId="165" formatCode="0.0##"/>
    <numFmt numFmtId="166" formatCode="0.0#"/>
    <numFmt numFmtId="167" formatCode="0.000"/>
  </numFmts>
  <fonts count="13">
    <font>
      <name val="Calibri"/>
      <family val="2"/>
      <color theme="1"/>
      <sz val="11"/>
      <scheme val="minor"/>
    </font>
    <font>
      <name val="JetBrains Mono"/>
      <b val="1"/>
      <color rgb="00F78F1E"/>
      <sz val="10"/>
    </font>
    <font>
      <name val="Geist"/>
      <b val="1"/>
      <color rgb="001A1714"/>
      <sz val="22"/>
    </font>
    <font>
      <name val="JetBrains Mono"/>
      <b val="1"/>
      <color rgb="007A6F64"/>
      <sz val="8"/>
    </font>
    <font>
      <name val="JetBrains Mono"/>
      <b val="1"/>
      <color rgb="001A1714"/>
      <sz val="11"/>
    </font>
    <font>
      <name val="Geist"/>
      <i val="1"/>
      <color rgb="007A6F64"/>
      <sz val="9"/>
    </font>
    <font>
      <name val="JetBrains Mono"/>
      <b val="1"/>
      <color rgb="00B85C12"/>
      <sz val="9"/>
    </font>
    <font>
      <name val="Geist"/>
      <color rgb="001A1714"/>
      <sz val="10"/>
    </font>
    <font>
      <name val="Geist"/>
      <b val="1"/>
      <color rgb="001A1714"/>
      <sz val="10"/>
    </font>
    <font>
      <name val="JetBrains Mono"/>
      <b val="1"/>
      <color rgb="00FFFFFF"/>
      <sz val="9"/>
    </font>
    <font>
      <name val="Geist"/>
      <color rgb="00B85C12"/>
      <sz val="10"/>
    </font>
    <font>
      <name val="Geist"/>
      <b val="1"/>
      <color rgb="00B85C12"/>
      <sz val="10"/>
    </font>
    <font>
      <name val="Geist"/>
      <color rgb="007A6F64"/>
      <sz val="9"/>
    </font>
  </fonts>
  <fills count="4">
    <fill>
      <patternFill/>
    </fill>
    <fill>
      <patternFill patternType="gray125"/>
    </fill>
    <fill>
      <patternFill patternType="solid">
        <fgColor rgb="00FBE1C0"/>
      </patternFill>
    </fill>
    <fill>
      <patternFill patternType="solid">
        <fgColor rgb="001A1714"/>
      </patternFill>
    </fill>
  </fills>
  <borders count="5">
    <border>
      <left/>
      <right/>
      <top/>
      <bottom/>
      <diagonal/>
    </border>
    <border>
      <bottom style="medium">
        <color rgb="001A1714"/>
      </bottom>
    </border>
    <border>
      <left style="thin">
        <color rgb="00C4B8A4"/>
      </left>
      <right style="thin">
        <color rgb="00C4B8A4"/>
      </right>
      <top style="thin">
        <color rgb="00C4B8A4"/>
      </top>
      <bottom style="thin">
        <color rgb="00C4B8A4"/>
      </bottom>
    </border>
    <border>
      <left style="thin">
        <color rgb="00D9CFC0"/>
      </left>
      <right style="thin">
        <color rgb="00D9CFC0"/>
      </right>
      <top style="thin">
        <color rgb="001A1714"/>
      </top>
      <bottom style="thin">
        <color rgb="001A1714"/>
      </bottom>
    </border>
    <border>
      <bottom style="thin">
        <color rgb="00D9CFC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bottom"/>
    </xf>
    <xf numFmtId="0" fontId="4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horizontal="left" vertical="center" wrapText="1"/>
    </xf>
    <xf numFmtId="0" fontId="0" fillId="0" borderId="1" pivotButton="0" quotePrefix="0" xfId="0"/>
    <xf numFmtId="0" fontId="6" fillId="2" borderId="0" pivotButton="0" quotePrefix="0" xfId="0"/>
    <xf numFmtId="0" fontId="0" fillId="2" borderId="0" pivotButton="0" quotePrefix="0" xfId="0"/>
    <xf numFmtId="0" fontId="7" fillId="0" borderId="0" applyAlignment="1" pivotButton="0" quotePrefix="0" xfId="0">
      <alignment horizontal="left" vertical="center"/>
    </xf>
    <xf numFmtId="1" fontId="8" fillId="2" borderId="2" applyAlignment="1" pivotButton="0" quotePrefix="0" xfId="0">
      <alignment horizontal="center" vertical="center"/>
    </xf>
    <xf numFmtId="0" fontId="3" fillId="0" borderId="0" pivotButton="0" quotePrefix="0" xfId="0"/>
    <xf numFmtId="164" fontId="8" fillId="2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7" fillId="0" borderId="0" pivotButton="0" quotePrefix="0" xfId="0"/>
    <xf numFmtId="165" fontId="0" fillId="2" borderId="2" applyAlignment="1" pivotButton="0" quotePrefix="0" xfId="0">
      <alignment horizontal="center"/>
    </xf>
    <xf numFmtId="166" fontId="0" fillId="2" borderId="2" applyAlignment="1" pivotButton="0" quotePrefix="0" xfId="0">
      <alignment horizontal="center"/>
    </xf>
    <xf numFmtId="167" fontId="10" fillId="0" borderId="4" applyAlignment="1" pivotButton="0" quotePrefix="0" xfId="0">
      <alignment horizontal="center"/>
    </xf>
    <xf numFmtId="0" fontId="8" fillId="0" borderId="0" pivotButton="0" quotePrefix="0" xfId="0"/>
    <xf numFmtId="167" fontId="11" fillId="0" borderId="0" applyAlignment="1" pivotButton="0" quotePrefix="0" xfId="0">
      <alignment horizontal="center"/>
    </xf>
    <xf numFmtId="167" fontId="11" fillId="0" borderId="0" applyAlignment="1" pivotButton="0" quotePrefix="0" xfId="0">
      <alignment horizontal="center" vertical="center"/>
    </xf>
    <xf numFmtId="1" fontId="11" fillId="0" borderId="0" applyAlignment="1" pivotButton="0" quotePrefix="0" xfId="0">
      <alignment horizontal="center" vertical="center"/>
    </xf>
    <xf numFmtId="164" fontId="11" fillId="0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3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2" customWidth="1" min="3" max="3"/>
    <col width="14" customWidth="1" min="4" max="4"/>
    <col width="10" customWidth="1" min="5" max="5"/>
    <col width="10" customWidth="1" min="6" max="6"/>
  </cols>
  <sheetData>
    <row r="1" ht="18" customHeight="1">
      <c r="A1" s="1" t="inlineStr">
        <is>
          <t>IDEAMBOX</t>
        </is>
      </c>
    </row>
    <row r="2" ht="6" customHeight="1"/>
    <row r="3" ht="22" customHeight="1">
      <c r="A3" s="2" t="inlineStr">
        <is>
          <t>Battery &amp; power budget</t>
        </is>
      </c>
      <c r="G3" s="3" t="inlineStr">
        <is>
          <t>DOCUMENT</t>
        </is>
      </c>
    </row>
    <row r="4" ht="14" customHeight="1">
      <c r="G4" s="4" t="inlineStr">
        <is>
          <t>IDB-PWB-047</t>
        </is>
      </c>
    </row>
    <row r="5" ht="24" customHeight="1">
      <c r="A5" s="5" t="inlineStr">
        <is>
          <t>Edit the orange cells. Average current, runtime and required capacity update live. Companion to IDB-PWB-047.</t>
        </is>
      </c>
    </row>
    <row r="6" ht="4" customHeight="1">
      <c r="A6" s="6" t="inlineStr"/>
      <c r="B6" s="6" t="inlineStr"/>
      <c r="C6" s="6" t="inlineStr"/>
      <c r="D6" s="6" t="inlineStr"/>
      <c r="E6" s="6" t="inlineStr"/>
      <c r="F6" s="6" t="inlineStr"/>
      <c r="G6" s="6" t="inlineStr"/>
      <c r="H6" s="6" t="inlineStr"/>
    </row>
    <row r="8" ht="18" customHeight="1">
      <c r="A8" s="7" t="inlineStr">
        <is>
          <t>BATTERY  —  edit orange cells</t>
        </is>
      </c>
      <c r="B8" s="8" t="n"/>
      <c r="C8" s="8" t="n"/>
      <c r="D8" s="8" t="n"/>
      <c r="E8" s="8" t="n"/>
      <c r="F8" s="8" t="n"/>
    </row>
    <row r="10">
      <c r="A10" s="9" t="inlineStr">
        <is>
          <t>Capacity</t>
        </is>
      </c>
      <c r="B10" s="10" t="n">
        <v>2000</v>
      </c>
      <c r="C10" s="11" t="inlineStr">
        <is>
          <t>mAh</t>
        </is>
      </c>
    </row>
    <row r="11">
      <c r="A11" s="9" t="inlineStr">
        <is>
          <t>Nominal voltage</t>
        </is>
      </c>
      <c r="B11" s="12" t="n">
        <v>3.7</v>
      </c>
      <c r="C11" s="11" t="inlineStr">
        <is>
          <t>V</t>
        </is>
      </c>
    </row>
    <row r="12">
      <c r="A12" s="9" t="inlineStr">
        <is>
          <t>Usable capacity</t>
        </is>
      </c>
      <c r="B12" s="10" t="n">
        <v>80</v>
      </c>
      <c r="C12" s="11" t="inlineStr">
        <is>
          <t>%</t>
        </is>
      </c>
    </row>
    <row r="13">
      <c r="A13" s="9" t="inlineStr">
        <is>
          <t>Converter efficiency</t>
        </is>
      </c>
      <c r="B13" s="10" t="n">
        <v>85</v>
      </c>
      <c r="C13" s="11" t="inlineStr">
        <is>
          <t>%</t>
        </is>
      </c>
    </row>
    <row r="15" ht="18" customHeight="1">
      <c r="A15" s="7" t="inlineStr">
        <is>
          <t>LOADS  —  active current × duty cycle</t>
        </is>
      </c>
      <c r="B15" s="8" t="n"/>
      <c r="C15" s="8" t="n"/>
      <c r="D15" s="8" t="n"/>
      <c r="E15" s="8" t="n"/>
      <c r="F15" s="8" t="n"/>
    </row>
    <row r="16">
      <c r="A16" s="13" t="inlineStr">
        <is>
          <t>Load</t>
        </is>
      </c>
      <c r="B16" s="13" t="inlineStr">
        <is>
          <t>Active mA</t>
        </is>
      </c>
      <c r="C16" s="13" t="inlineStr">
        <is>
          <t>Duty %</t>
        </is>
      </c>
      <c r="D16" s="13" t="inlineStr">
        <is>
          <t>Avg mA</t>
        </is>
      </c>
    </row>
    <row r="17">
      <c r="A17" s="14" t="inlineStr">
        <is>
          <t>MCU active</t>
        </is>
      </c>
      <c r="B17" s="15" t="n">
        <v>40</v>
      </c>
      <c r="C17" s="16" t="n">
        <v>5</v>
      </c>
      <c r="D17" s="17">
        <f>IF(B17="",0,B17*C17/100)</f>
        <v/>
      </c>
    </row>
    <row r="18">
      <c r="A18" s="14" t="inlineStr">
        <is>
          <t>MCU sleep</t>
        </is>
      </c>
      <c r="B18" s="15" t="n">
        <v>0.01</v>
      </c>
      <c r="C18" s="16" t="n">
        <v>95</v>
      </c>
      <c r="D18" s="17">
        <f>IF(B18="",0,B18*C18/100)</f>
        <v/>
      </c>
    </row>
    <row r="19">
      <c r="A19" s="14" t="inlineStr">
        <is>
          <t>Radio TX burst</t>
        </is>
      </c>
      <c r="B19" s="15" t="n">
        <v>120</v>
      </c>
      <c r="C19" s="16" t="n">
        <v>1</v>
      </c>
      <c r="D19" s="17">
        <f>IF(B19="",0,B19*C19/100)</f>
        <v/>
      </c>
    </row>
    <row r="20">
      <c r="A20" s="14" t="inlineStr">
        <is>
          <t>Sensor</t>
        </is>
      </c>
      <c r="B20" s="15" t="n">
        <v>8</v>
      </c>
      <c r="C20" s="16" t="n">
        <v>2</v>
      </c>
      <c r="D20" s="17">
        <f>IF(B20="",0,B20*C20/100)</f>
        <v/>
      </c>
    </row>
    <row r="21">
      <c r="A21" s="14" t="inlineStr">
        <is>
          <t>LED / UI</t>
        </is>
      </c>
      <c r="B21" s="15" t="n">
        <v>10</v>
      </c>
      <c r="C21" s="16" t="n">
        <v>1</v>
      </c>
      <c r="D21" s="17">
        <f>IF(B21="",0,B21*C21/100)</f>
        <v/>
      </c>
    </row>
    <row r="22">
      <c r="A22" s="14" t="inlineStr"/>
      <c r="B22" s="15" t="n"/>
      <c r="C22" s="16" t="n"/>
      <c r="D22" s="17">
        <f>IF(B22="",0,B22*C22/100)</f>
        <v/>
      </c>
    </row>
    <row r="23">
      <c r="A23" s="14" t="inlineStr"/>
      <c r="B23" s="15" t="n"/>
      <c r="C23" s="16" t="n"/>
      <c r="D23" s="17">
        <f>IF(B23="",0,B23*C23/100)</f>
        <v/>
      </c>
    </row>
    <row r="24">
      <c r="A24" s="18" t="inlineStr">
        <is>
          <t>Total average current</t>
        </is>
      </c>
      <c r="D24" s="19">
        <f>SUM(D17:D23)</f>
        <v/>
      </c>
    </row>
    <row r="26" ht="18" customHeight="1">
      <c r="A26" s="7" t="inlineStr">
        <is>
          <t>RESULTS</t>
        </is>
      </c>
      <c r="B26" s="8" t="n"/>
      <c r="C26" s="8" t="n"/>
      <c r="D26" s="8" t="n"/>
      <c r="E26" s="8" t="n"/>
      <c r="F26" s="8" t="n"/>
    </row>
    <row r="28">
      <c r="A28" s="9" t="inlineStr">
        <is>
          <t>Total average current</t>
        </is>
      </c>
      <c r="B28" s="20">
        <f>D24</f>
        <v/>
      </c>
      <c r="C28" s="11" t="inlineStr">
        <is>
          <t>mA</t>
        </is>
      </c>
    </row>
    <row r="29">
      <c r="A29" s="9" t="inlineStr">
        <is>
          <t>Usable capacity (× usable × eff)</t>
        </is>
      </c>
      <c r="B29" s="21">
        <f>B10*B12/100*B13/100</f>
        <v/>
      </c>
      <c r="C29" s="11" t="inlineStr">
        <is>
          <t>mAh</t>
        </is>
      </c>
    </row>
    <row r="30">
      <c r="A30" s="9" t="inlineStr">
        <is>
          <t>Average power</t>
        </is>
      </c>
      <c r="B30" s="22">
        <f>B11*D24</f>
        <v/>
      </c>
      <c r="C30" s="11" t="inlineStr">
        <is>
          <t>mW</t>
        </is>
      </c>
    </row>
    <row r="31">
      <c r="A31" s="9" t="inlineStr">
        <is>
          <t>Estimated runtime</t>
        </is>
      </c>
      <c r="B31" s="22">
        <f>IF(D24=0,0,B29/D24)</f>
        <v/>
      </c>
      <c r="C31" s="11" t="inlineStr">
        <is>
          <t>h</t>
        </is>
      </c>
    </row>
    <row r="32">
      <c r="A32" s="9" t="inlineStr">
        <is>
          <t>Estimated runtime</t>
        </is>
      </c>
      <c r="B32" s="22">
        <f>B31/24</f>
        <v/>
      </c>
      <c r="C32" s="11" t="inlineStr">
        <is>
          <t>days</t>
        </is>
      </c>
    </row>
    <row r="34" ht="18" customHeight="1">
      <c r="A34" s="7" t="inlineStr">
        <is>
          <t>PACK SIZING</t>
        </is>
      </c>
      <c r="B34" s="8" t="n"/>
      <c r="C34" s="8" t="n"/>
      <c r="D34" s="8" t="n"/>
      <c r="E34" s="8" t="n"/>
      <c r="F34" s="8" t="n"/>
    </row>
    <row r="36">
      <c r="A36" s="9" t="inlineStr">
        <is>
          <t>Target runtime</t>
        </is>
      </c>
      <c r="B36" s="10" t="n">
        <v>72</v>
      </c>
      <c r="C36" s="11" t="inlineStr">
        <is>
          <t>h</t>
        </is>
      </c>
    </row>
    <row r="37">
      <c r="A37" s="9" t="inlineStr">
        <is>
          <t>Required capacity</t>
        </is>
      </c>
      <c r="B37" s="21">
        <f>IF((B12/100*B13/100)=0,0,B36*D24/(B12/100*B13/100))</f>
        <v/>
      </c>
      <c r="C37" s="11" t="inlineStr">
        <is>
          <t>mAh</t>
        </is>
      </c>
    </row>
    <row r="39" ht="18" customHeight="1">
      <c r="A39" s="7" t="inlineStr">
        <is>
          <t>NOTES</t>
        </is>
      </c>
      <c r="B39" s="8" t="n"/>
      <c r="C39" s="8" t="n"/>
      <c r="D39" s="8" t="n"/>
      <c r="E39" s="8" t="n"/>
      <c r="F39" s="8" t="n"/>
    </row>
    <row r="40">
      <c r="A40" s="23" t="inlineStr">
        <is>
          <t>•  Avg current = active current × duty cycle; runtime ≈ usable capacity / total avg current.</t>
        </is>
      </c>
    </row>
    <row r="41">
      <c r="A41" s="23" t="inlineStr">
        <is>
          <t>•  Usable capacity derates for cutoff voltage, temperature and ageing (≈70–85%).</t>
        </is>
      </c>
    </row>
    <row r="42">
      <c r="A42" s="23" t="inlineStr">
        <is>
          <t>•  Add converter efficiency for boost/buck rails; add self-discharge for long standby.</t>
        </is>
      </c>
    </row>
    <row r="43">
      <c r="A43" s="23" t="inlineStr">
        <is>
          <t>•  Size the pack from required capacity with margin — see IDB-BAT-015 battery reference.</t>
        </is>
      </c>
    </row>
  </sheetData>
  <mergeCells count="9">
    <mergeCell ref="A41:F41"/>
    <mergeCell ref="G4:H4"/>
    <mergeCell ref="A42:F42"/>
    <mergeCell ref="A40:F40"/>
    <mergeCell ref="A5:H5"/>
    <mergeCell ref="A1:H2"/>
    <mergeCell ref="A3:F4"/>
    <mergeCell ref="G3:H3"/>
    <mergeCell ref="A43:F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2026-06-05T19:49:18Z</dcterms:created>
  <dcterms:modified xsi:type="dcterms:W3CDTF">2026-06-05T19:49:18Z</dcterms:modified>
</cp:coreProperties>
</file>